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2\1 výzva\"/>
    </mc:Choice>
  </mc:AlternateContent>
  <xr:revisionPtr revIDLastSave="0" documentId="13_ncr:1_{EA6DC202-9E3D-4FC4-9BC3-9B7B4B4B9A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5" i="1"/>
  <c r="T16" i="1"/>
  <c r="T17" i="1"/>
  <c r="T19" i="1"/>
  <c r="S16" i="1"/>
  <c r="S17" i="1"/>
  <c r="S18" i="1"/>
  <c r="T18" i="1"/>
  <c r="S20" i="1"/>
  <c r="T20" i="1"/>
  <c r="S21" i="1"/>
  <c r="T21" i="1"/>
  <c r="P15" i="1"/>
  <c r="P16" i="1"/>
  <c r="P17" i="1"/>
  <c r="P18" i="1"/>
  <c r="P19" i="1"/>
  <c r="P20" i="1"/>
  <c r="P21" i="1"/>
  <c r="P13" i="1"/>
  <c r="P10" i="1"/>
  <c r="P11" i="1"/>
  <c r="P12" i="1"/>
  <c r="S10" i="1"/>
  <c r="T10" i="1"/>
  <c r="S11" i="1"/>
  <c r="T11" i="1"/>
  <c r="S12" i="1"/>
  <c r="T12" i="1"/>
  <c r="S19" i="1" l="1"/>
  <c r="T15" i="1"/>
  <c r="T13" i="1"/>
  <c r="S8" i="1"/>
  <c r="T8" i="1"/>
  <c r="P8" i="1"/>
  <c r="T9" i="1" l="1"/>
  <c r="S14" i="1"/>
  <c r="P14" i="1"/>
  <c r="S7" i="1"/>
  <c r="T7" i="1"/>
  <c r="S9" i="1"/>
  <c r="P7" i="1"/>
  <c r="P9" i="1"/>
  <c r="Q24" i="1" l="1"/>
  <c r="R24" i="1"/>
  <c r="T14" i="1"/>
</calcChain>
</file>

<file path=xl/sharedStrings.xml><?xml version="1.0" encoding="utf-8"?>
<sst xmlns="http://schemas.openxmlformats.org/spreadsheetml/2006/main" count="128" uniqueCount="87">
  <si>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</si>
  <si>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</si>
  <si>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</si>
  <si>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</si>
  <si>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</si>
  <si>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</si>
  <si>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</si>
  <si>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</si>
  <si>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</si>
  <si>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</si>
  <si>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</si>
  <si>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</si>
  <si>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30232000-4 - Periferní vybavení </t>
  </si>
  <si>
    <t xml:space="preserve">30233132-5 - Diskové jednotky </t>
  </si>
  <si>
    <t>30233180-6 - Archivační zařízení flash paměť</t>
  </si>
  <si>
    <t xml:space="preserve">30237000-9 - Součásti, příslušenství a doplňky pro počítače </t>
  </si>
  <si>
    <t>30237300-2 - Doplňky k počítačům</t>
  </si>
  <si>
    <t>32572000-3 - Komunikační kabely</t>
  </si>
  <si>
    <t>32580000-2 - Datová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</si>
  <si>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</si>
  <si>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</si>
  <si>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</si>
  <si>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</si>
  <si>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</si>
  <si>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</si>
  <si>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</si>
  <si>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</si>
  <si>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</si>
  <si>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</si>
  <si>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</si>
  <si>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</si>
  <si>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</si>
  <si>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</si>
  <si>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</si>
  <si>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</si>
  <si>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</si>
  <si>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</si>
  <si>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</si>
  <si>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</si>
  <si>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</si>
  <si>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</si>
  <si>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152 - 2024 </t>
  </si>
  <si>
    <t>Napájecí zdroj k notebooku</t>
  </si>
  <si>
    <t>Samostatná faktura</t>
  </si>
  <si>
    <t>14 dní</t>
  </si>
  <si>
    <t>Mgr. Petra Svobodová,
Tel.: 37763 2701,
733 497 370</t>
  </si>
  <si>
    <t>Univerzitní 20
301 00 Plzeň,
Centrum informatizace a výpočetní techniky,
místnost UI 125</t>
  </si>
  <si>
    <t>Kompatibilní s notebookem HP EliteBook 850 G4.
Výkon min. 45W.</t>
  </si>
  <si>
    <t>Tablet</t>
  </si>
  <si>
    <t>Bc. Marek Vyčítal,
Tel.: 37763 2882,
776 732 996,
E-mail: beowulf@civ.zcu.cz</t>
  </si>
  <si>
    <t>Univerzitní 20
301 00 Plzeň,
Centrum informatizace a výpočetní techniky - Odbor uživatelské podpory a provozu,
místnost UI 302</t>
  </si>
  <si>
    <t>Operační paměť minimálně 4 GB.
Výkon procesoru v benchmarku AnTuTu min. 255 000 bodů (platné ke dni 21. 10. 2024).
Display s úhlopříčkou maximálně 9 palců.
Rozlišení minimálně 1340 x 800), IPS.
Vnitřní úložiště min. 64 GB.
Možnost rozšíření SD kartou až o 2 TB.
Min. 1x USB-C konektor.
Wifi, GPS, Bluetooth, 4G/LTE, port na SIM kartu.
Webkamera, min. 8 MPix .
Kapacita baterie min. 5100 mAh.
OS Android min. verze 12 nebo iPadOS min. verze 16.</t>
  </si>
  <si>
    <t>Externí disk 1 TB</t>
  </si>
  <si>
    <t>Flash disk 64 GB</t>
  </si>
  <si>
    <t>Flash disk 16 GB</t>
  </si>
  <si>
    <t>SGS-2023-012 Právo v běhu času</t>
  </si>
  <si>
    <t>Ing. Lenka Brychcínová,
Tel.: 37763 7001
popřípadě
doc. JUDr. Vilém Knoll, Ph.D.,
Tel.: 37763 7005</t>
  </si>
  <si>
    <t>Sady Pětatřicátníků 14, 
301 00 Plzeň,
Fakulta právnická - Děkanát,
místnost PC 213</t>
  </si>
  <si>
    <t>Externí disk min. 1 TB - HDD úložiště.
Odolný.
Formát 2,5".
USB 3.2 Gen 1 (USB 3.0).
Stupeň krytí min. IP 68.
Hmotnost max. 270 g.</t>
  </si>
  <si>
    <t>Flash disk USB min. 3.0.
Kapacita min. 64 GB.
Rychlost zápisu min. 40 MB/s.
Rychlost čtení min. 100 MB/s.
Odolný.</t>
  </si>
  <si>
    <t>Flash disk USB min. 3.0.
Kapacita min. 16 GB.
Rychlost zápisu min. 10 MB/s.
Rychlost čtení min. 100 MB/s.</t>
  </si>
  <si>
    <t>NAS</t>
  </si>
  <si>
    <t>HDD</t>
  </si>
  <si>
    <t>SSD nvme</t>
  </si>
  <si>
    <t>PhDr. Petr Simbartl, Ph.D.,
Tel.: 37763 3712,
735 713 978,
E-mail: simbartl@fzs.zcu.cz</t>
  </si>
  <si>
    <t>Husova 11,
301 00 Plzeň,
Fakulta zdravotnických studií - Děkanát,
místnost HJ 206</t>
  </si>
  <si>
    <t>NAS úložiště - 6 volných pozic pro 3,5" SATA HDD disky disk (dodáno bez disků).
Min. 4 jádrový CPU.
2 sloty M.2 2280 NVMe pro mezipaměť.
Paměť RAM DDR4 min. 3,8 GB.
Min.: 2x eSATA, 4x LAN, 2x USB 3.0, 1x PCIE. 
Podporuje DLNA, SAMBA, HFS, CIFS, cloud server, nahrávání z IP kamer, web server a iSCSI.
Podporuje RAID: RAID 5, RAID 0+1, RAID 10 (1+0), Speciální, JBOD.
Z důvodu snadného skladování max. velikost 300 x 300 x 200 mm, max. hmotnost 6 kg.
Výměna zařízení do 5 pracovních dnů (vyřízení reklamace) poskytovaná distributorem z důvodu rychlé obnovy diskového úložiště.</t>
  </si>
  <si>
    <t>Výměna zařízení do 5 pracovních dnů (vyřízení reklamace).</t>
  </si>
  <si>
    <t>SSD disk M.2  2280 (PCIe 3.0 4x NVMe).
Rychlost čtení min. 3000MB/s.
Rychlost zápisu min. 2000MB/s.
Životnost min. 900TBW.</t>
  </si>
  <si>
    <t>Pevný disk 3,5".
Kapacita min. 2 TB, SATA III.
Minimální rychlost přenosu 200 MB/s.
Cache min. 256 MB.
Min. 7200 ot/minutu.</t>
  </si>
  <si>
    <t xml:space="preserve">SSD disk 500GB </t>
  </si>
  <si>
    <t>HDMI kabel 1m</t>
  </si>
  <si>
    <t>Ing. Ladislav Pešička,
Tel.: 37763 2469</t>
  </si>
  <si>
    <t>Technická 8, 
301 00 Plzeň,
Fakulta aplikovaných věd - Katedra informatiky a výpočetní techniky,
místnost UN 358</t>
  </si>
  <si>
    <t>Záruka na zboží 60 měsíců.</t>
  </si>
  <si>
    <t>Bezdrátový prezentér</t>
  </si>
  <si>
    <t>Dosah nejméně 15 m.
Připojení: USB přijímač.
Vybavení: Laserové ukazovátko.
Tlačítka pro přepínání na předchozí / následující stránku, horizontálně uspořádaná na prezenteru.</t>
  </si>
  <si>
    <t>Format: SSD disk 2,5".
Kapacita: min. 500 GB nebo více.
Rozhraní SATA III, TLC.
Rychlost čtení min. 560 MB/s či lepší.
Životnost minimálně 300TBW.
Funkce TRIM.
Vyrovnávací paměť alespoň 512MB.</t>
  </si>
  <si>
    <t>Patch kabel UTP 10m</t>
  </si>
  <si>
    <t>Patch kabel UTP 5m</t>
  </si>
  <si>
    <t>Patch kabel UTP 3m</t>
  </si>
  <si>
    <t>Patch kabel UTP 2m</t>
  </si>
  <si>
    <t>Patch kabel UTP, RJ45-RJ45, CAT 5e, 10 metrů.</t>
  </si>
  <si>
    <t>Patch kabel UTP, RJ45-RJ45, CAT 5e,  5 metrů.</t>
  </si>
  <si>
    <t>Patch kabel UTP, RJ45-RJ45, CAT 5e, 3 metry.</t>
  </si>
  <si>
    <t>Patch kabel UTP, RJ45-RJ45, CAT 5e, 2 metry.</t>
  </si>
  <si>
    <t>Kabel HDMI-HDMI, konektory HDMI typ A,  M/M, HDMI 1.3 nebo lepší, propojovací, 1 m, černý.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</si>
</sst>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233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left" vertical="center" wrapText="1" indent="1"/>
    </xf>
    <xf numFmtId="0" fontId="27" fillId="4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6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0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0" fontId="27" fillId="4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16" fillId="6" borderId="6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27" fillId="4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left" vertical="center" wrapText="1" indent="1"/>
    </xf>
    <xf numFmtId="0" fontId="27" fillId="4" borderId="24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16" fillId="6" borderId="25" xfId="0" applyFont="1" applyFill="1" applyBorder="1" applyAlignment="1" applyProtection="1">
      <alignment horizontal="center" vertical="center" wrapText="1"/>
    </xf>
    <xf numFmtId="0" fontId="5" fillId="6" borderId="25" xfId="0" applyFont="1" applyFill="1" applyBorder="1" applyAlignment="1" applyProtection="1">
      <alignment horizontal="center" vertical="center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10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</xf>
    <xf numFmtId="164" fontId="0" fillId="3" borderId="15" xfId="0" applyNumberFormat="1" applyFill="1" applyBorder="1" applyAlignment="1" applyProtection="1">
      <alignment horizontal="right" vertical="center" indent="1"/>
    </xf>
    <xf numFmtId="0" fontId="11" fillId="3" borderId="28" xfId="0" applyFont="1" applyFill="1" applyBorder="1" applyAlignment="1" applyProtection="1">
      <alignment horizontal="center" vertical="center" wrapText="1"/>
    </xf>
    <xf numFmtId="3" fontId="0" fillId="2" borderId="29" xfId="0" applyNumberFormat="1" applyFill="1" applyBorder="1" applyAlignment="1" applyProtection="1">
      <alignment horizontal="center" vertical="center" wrapText="1"/>
    </xf>
    <xf numFmtId="0" fontId="6" fillId="3" borderId="28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left" vertical="center" wrapText="1" indent="1"/>
    </xf>
    <xf numFmtId="0" fontId="27" fillId="4" borderId="28" xfId="0" applyFont="1" applyFill="1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3" fontId="0" fillId="2" borderId="30" xfId="0" applyNumberFormat="1" applyFill="1" applyBorder="1" applyAlignment="1" applyProtection="1">
      <alignment horizontal="center" vertical="center" wrapText="1"/>
    </xf>
    <xf numFmtId="0" fontId="3" fillId="3" borderId="31" xfId="0" applyFont="1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 wrapText="1"/>
    </xf>
    <xf numFmtId="0" fontId="3" fillId="3" borderId="31" xfId="0" applyFont="1" applyFill="1" applyBorder="1" applyAlignment="1" applyProtection="1">
      <alignment horizontal="left" vertical="center" wrapText="1" indent="1"/>
    </xf>
    <xf numFmtId="0" fontId="27" fillId="4" borderId="3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6" fillId="6" borderId="31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164" fontId="0" fillId="0" borderId="31" xfId="0" applyNumberFormat="1" applyBorder="1" applyAlignment="1" applyProtection="1">
      <alignment horizontal="right" vertical="center" indent="1"/>
    </xf>
    <xf numFmtId="164" fontId="0" fillId="3" borderId="31" xfId="0" applyNumberFormat="1" applyFill="1" applyBorder="1" applyAlignment="1" applyProtection="1">
      <alignment horizontal="right" vertical="center" indent="1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1" xfId="0" applyBorder="1" applyAlignment="1" applyProtection="1">
      <alignment horizontal="center" vertical="center"/>
    </xf>
    <xf numFmtId="0" fontId="11" fillId="3" borderId="31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16" fillId="6" borderId="27" xfId="0" applyFont="1" applyFill="1" applyBorder="1" applyAlignment="1" applyProtection="1">
      <alignment horizontal="center" vertical="center" wrapText="1"/>
    </xf>
    <xf numFmtId="0" fontId="7" fillId="6" borderId="27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2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164" fontId="15" fillId="0" borderId="12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6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0" fontId="17" fillId="4" borderId="31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K1" zoomScaleNormal="100" workbookViewId="0">
      <selection activeCell="R7" sqref="R7:R2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213" customWidth="1"/>
    <col min="5" max="5" width="10.5703125" style="22" customWidth="1"/>
    <col min="6" max="6" width="100.42578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7.85546875" style="1" customWidth="1"/>
    <col min="12" max="12" width="31.5703125" style="1" customWidth="1"/>
    <col min="13" max="13" width="29" style="1" customWidth="1"/>
    <col min="14" max="14" width="32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19</v>
      </c>
      <c r="D6" s="29" t="s">
        <v>4</v>
      </c>
      <c r="E6" s="29" t="s">
        <v>20</v>
      </c>
      <c r="F6" s="29" t="s">
        <v>21</v>
      </c>
      <c r="G6" s="30" t="s">
        <v>36</v>
      </c>
      <c r="H6" s="30" t="s">
        <v>30</v>
      </c>
      <c r="I6" s="31" t="s">
        <v>22</v>
      </c>
      <c r="J6" s="29" t="s">
        <v>23</v>
      </c>
      <c r="K6" s="29" t="s">
        <v>40</v>
      </c>
      <c r="L6" s="32" t="s">
        <v>24</v>
      </c>
      <c r="M6" s="33" t="s">
        <v>25</v>
      </c>
      <c r="N6" s="32" t="s">
        <v>26</v>
      </c>
      <c r="O6" s="29" t="s">
        <v>34</v>
      </c>
      <c r="P6" s="32" t="s">
        <v>27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28</v>
      </c>
      <c r="V6" s="32" t="s">
        <v>29</v>
      </c>
    </row>
    <row r="7" spans="1:22" ht="95.25" customHeight="1" thickTop="1" thickBot="1" x14ac:dyDescent="0.3">
      <c r="A7" s="36"/>
      <c r="B7" s="37">
        <v>1</v>
      </c>
      <c r="C7" s="38" t="s">
        <v>42</v>
      </c>
      <c r="D7" s="39">
        <v>1</v>
      </c>
      <c r="E7" s="40" t="s">
        <v>33</v>
      </c>
      <c r="F7" s="41" t="s">
        <v>47</v>
      </c>
      <c r="G7" s="215"/>
      <c r="H7" s="42" t="s">
        <v>37</v>
      </c>
      <c r="I7" s="43" t="s">
        <v>43</v>
      </c>
      <c r="J7" s="44" t="s">
        <v>37</v>
      </c>
      <c r="K7" s="45"/>
      <c r="L7" s="46"/>
      <c r="M7" s="47" t="s">
        <v>45</v>
      </c>
      <c r="N7" s="47" t="s">
        <v>46</v>
      </c>
      <c r="O7" s="48" t="s">
        <v>44</v>
      </c>
      <c r="P7" s="49">
        <f>D7*Q7</f>
        <v>600</v>
      </c>
      <c r="Q7" s="50">
        <v>600</v>
      </c>
      <c r="R7" s="224"/>
      <c r="S7" s="51">
        <f>D7*R7</f>
        <v>0</v>
      </c>
      <c r="T7" s="52" t="str">
        <f t="shared" ref="T7:T9" si="0">IF(ISNUMBER(R7), IF(R7&gt;Q7,"NEVYHOVUJE","VYHOVUJE")," ")</f>
        <v xml:space="preserve"> </v>
      </c>
      <c r="U7" s="53"/>
      <c r="V7" s="54" t="s">
        <v>15</v>
      </c>
    </row>
    <row r="8" spans="1:22" ht="202.5" customHeight="1" thickBot="1" x14ac:dyDescent="0.3">
      <c r="A8" s="36"/>
      <c r="B8" s="55">
        <v>2</v>
      </c>
      <c r="C8" s="56" t="s">
        <v>48</v>
      </c>
      <c r="D8" s="57">
        <v>2</v>
      </c>
      <c r="E8" s="58" t="s">
        <v>33</v>
      </c>
      <c r="F8" s="59" t="s">
        <v>51</v>
      </c>
      <c r="G8" s="216"/>
      <c r="H8" s="60" t="s">
        <v>37</v>
      </c>
      <c r="I8" s="61" t="s">
        <v>43</v>
      </c>
      <c r="J8" s="62" t="s">
        <v>37</v>
      </c>
      <c r="K8" s="63"/>
      <c r="L8" s="64"/>
      <c r="M8" s="65" t="s">
        <v>49</v>
      </c>
      <c r="N8" s="65" t="s">
        <v>50</v>
      </c>
      <c r="O8" s="66" t="s">
        <v>38</v>
      </c>
      <c r="P8" s="67">
        <f>D8*Q8</f>
        <v>6000</v>
      </c>
      <c r="Q8" s="68">
        <v>3000</v>
      </c>
      <c r="R8" s="225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 t="s">
        <v>11</v>
      </c>
    </row>
    <row r="9" spans="1:22" ht="113.25" customHeight="1" x14ac:dyDescent="0.25">
      <c r="A9" s="36"/>
      <c r="B9" s="73">
        <v>3</v>
      </c>
      <c r="C9" s="74" t="s">
        <v>52</v>
      </c>
      <c r="D9" s="75">
        <v>3</v>
      </c>
      <c r="E9" s="76" t="s">
        <v>33</v>
      </c>
      <c r="F9" s="77" t="s">
        <v>58</v>
      </c>
      <c r="G9" s="217"/>
      <c r="H9" s="78" t="s">
        <v>37</v>
      </c>
      <c r="I9" s="79" t="s">
        <v>43</v>
      </c>
      <c r="J9" s="80" t="s">
        <v>39</v>
      </c>
      <c r="K9" s="81" t="s">
        <v>55</v>
      </c>
      <c r="L9" s="82"/>
      <c r="M9" s="83" t="s">
        <v>56</v>
      </c>
      <c r="N9" s="83" t="s">
        <v>57</v>
      </c>
      <c r="O9" s="84" t="s">
        <v>44</v>
      </c>
      <c r="P9" s="85">
        <f>D9*Q9</f>
        <v>4200</v>
      </c>
      <c r="Q9" s="86">
        <v>1400</v>
      </c>
      <c r="R9" s="226"/>
      <c r="S9" s="87">
        <f>D9*R9</f>
        <v>0</v>
      </c>
      <c r="T9" s="88" t="str">
        <f t="shared" si="0"/>
        <v xml:space="preserve"> </v>
      </c>
      <c r="U9" s="89"/>
      <c r="V9" s="90" t="s">
        <v>14</v>
      </c>
    </row>
    <row r="10" spans="1:22" ht="102" customHeight="1" x14ac:dyDescent="0.25">
      <c r="A10" s="36"/>
      <c r="B10" s="91">
        <v>4</v>
      </c>
      <c r="C10" s="92" t="s">
        <v>53</v>
      </c>
      <c r="D10" s="93">
        <v>10</v>
      </c>
      <c r="E10" s="94" t="s">
        <v>33</v>
      </c>
      <c r="F10" s="95" t="s">
        <v>59</v>
      </c>
      <c r="G10" s="218"/>
      <c r="H10" s="96" t="s">
        <v>37</v>
      </c>
      <c r="I10" s="97"/>
      <c r="J10" s="98"/>
      <c r="K10" s="99"/>
      <c r="L10" s="100"/>
      <c r="M10" s="101"/>
      <c r="N10" s="102"/>
      <c r="O10" s="103"/>
      <c r="P10" s="104">
        <f>D10*Q10</f>
        <v>6000</v>
      </c>
      <c r="Q10" s="105">
        <v>600</v>
      </c>
      <c r="R10" s="227"/>
      <c r="S10" s="106">
        <f>D10*R10</f>
        <v>0</v>
      </c>
      <c r="T10" s="107" t="str">
        <f t="shared" ref="T10:T12" si="2">IF(ISNUMBER(R10), IF(R10&gt;Q10,"NEVYHOVUJE","VYHOVUJE")," ")</f>
        <v xml:space="preserve"> </v>
      </c>
      <c r="U10" s="108"/>
      <c r="V10" s="109"/>
    </row>
    <row r="11" spans="1:22" ht="88.5" customHeight="1" thickBot="1" x14ac:dyDescent="0.3">
      <c r="A11" s="36"/>
      <c r="B11" s="110">
        <v>5</v>
      </c>
      <c r="C11" s="111" t="s">
        <v>54</v>
      </c>
      <c r="D11" s="112">
        <v>10</v>
      </c>
      <c r="E11" s="113" t="s">
        <v>33</v>
      </c>
      <c r="F11" s="114" t="s">
        <v>60</v>
      </c>
      <c r="G11" s="219"/>
      <c r="H11" s="115" t="s">
        <v>37</v>
      </c>
      <c r="I11" s="116"/>
      <c r="J11" s="117"/>
      <c r="K11" s="118"/>
      <c r="L11" s="119"/>
      <c r="M11" s="120"/>
      <c r="N11" s="121"/>
      <c r="O11" s="122"/>
      <c r="P11" s="123">
        <f>D11*Q11</f>
        <v>2500</v>
      </c>
      <c r="Q11" s="124">
        <v>250</v>
      </c>
      <c r="R11" s="228"/>
      <c r="S11" s="125">
        <f>D11*R11</f>
        <v>0</v>
      </c>
      <c r="T11" s="126" t="str">
        <f t="shared" si="2"/>
        <v xml:space="preserve"> </v>
      </c>
      <c r="U11" s="127"/>
      <c r="V11" s="128"/>
    </row>
    <row r="12" spans="1:22" ht="183" customHeight="1" x14ac:dyDescent="0.25">
      <c r="A12" s="36"/>
      <c r="B12" s="73">
        <v>6</v>
      </c>
      <c r="C12" s="74" t="s">
        <v>61</v>
      </c>
      <c r="D12" s="75">
        <v>1</v>
      </c>
      <c r="E12" s="76" t="s">
        <v>33</v>
      </c>
      <c r="F12" s="129" t="s">
        <v>66</v>
      </c>
      <c r="G12" s="217"/>
      <c r="H12" s="78" t="s">
        <v>37</v>
      </c>
      <c r="I12" s="130" t="s">
        <v>43</v>
      </c>
      <c r="J12" s="80" t="s">
        <v>37</v>
      </c>
      <c r="K12" s="131"/>
      <c r="L12" s="132" t="s">
        <v>67</v>
      </c>
      <c r="M12" s="133" t="s">
        <v>64</v>
      </c>
      <c r="N12" s="133" t="s">
        <v>65</v>
      </c>
      <c r="O12" s="84" t="s">
        <v>38</v>
      </c>
      <c r="P12" s="85">
        <f>D12*Q12</f>
        <v>23000</v>
      </c>
      <c r="Q12" s="86">
        <v>23000</v>
      </c>
      <c r="R12" s="226"/>
      <c r="S12" s="87">
        <f>D12*R12</f>
        <v>0</v>
      </c>
      <c r="T12" s="88" t="str">
        <f t="shared" si="2"/>
        <v xml:space="preserve"> </v>
      </c>
      <c r="U12" s="89"/>
      <c r="V12" s="134" t="s">
        <v>18</v>
      </c>
    </row>
    <row r="13" spans="1:22" ht="104.25" customHeight="1" x14ac:dyDescent="0.25">
      <c r="A13" s="36"/>
      <c r="B13" s="135">
        <v>7</v>
      </c>
      <c r="C13" s="136" t="s">
        <v>62</v>
      </c>
      <c r="D13" s="137">
        <v>6</v>
      </c>
      <c r="E13" s="138" t="s">
        <v>33</v>
      </c>
      <c r="F13" s="139" t="s">
        <v>69</v>
      </c>
      <c r="G13" s="220"/>
      <c r="H13" s="140" t="s">
        <v>37</v>
      </c>
      <c r="I13" s="141"/>
      <c r="J13" s="98"/>
      <c r="K13" s="99"/>
      <c r="L13" s="142"/>
      <c r="M13" s="102"/>
      <c r="N13" s="102"/>
      <c r="O13" s="103"/>
      <c r="P13" s="85">
        <f>D13*Q13</f>
        <v>9000</v>
      </c>
      <c r="Q13" s="143">
        <v>1500</v>
      </c>
      <c r="R13" s="229"/>
      <c r="S13" s="87">
        <f>D13*R13</f>
        <v>0</v>
      </c>
      <c r="T13" s="88" t="str">
        <f t="shared" ref="T13" si="3">IF(ISNUMBER(R13), IF(R13&gt;Q13,"NEVYHOVUJE","VYHOVUJE")," ")</f>
        <v xml:space="preserve"> </v>
      </c>
      <c r="U13" s="108"/>
      <c r="V13" s="144" t="s">
        <v>13</v>
      </c>
    </row>
    <row r="14" spans="1:22" ht="90.75" customHeight="1" thickBot="1" x14ac:dyDescent="0.3">
      <c r="A14" s="36"/>
      <c r="B14" s="145">
        <v>8</v>
      </c>
      <c r="C14" s="146" t="s">
        <v>63</v>
      </c>
      <c r="D14" s="147">
        <v>2</v>
      </c>
      <c r="E14" s="148" t="s">
        <v>33</v>
      </c>
      <c r="F14" s="149" t="s">
        <v>68</v>
      </c>
      <c r="G14" s="221"/>
      <c r="H14" s="150" t="s">
        <v>37</v>
      </c>
      <c r="I14" s="141"/>
      <c r="J14" s="98"/>
      <c r="K14" s="99"/>
      <c r="L14" s="100"/>
      <c r="M14" s="102"/>
      <c r="N14" s="102"/>
      <c r="O14" s="103"/>
      <c r="P14" s="151">
        <f>D14*Q14</f>
        <v>3200</v>
      </c>
      <c r="Q14" s="152">
        <v>1600</v>
      </c>
      <c r="R14" s="230"/>
      <c r="S14" s="153">
        <f>D14*R14</f>
        <v>0</v>
      </c>
      <c r="T14" s="154" t="str">
        <f t="shared" ref="T14" si="4">IF(ISNUMBER(R14), IF(R14&gt;Q14,"NEVYHOVUJE","VYHOVUJE")," ")</f>
        <v xml:space="preserve"> </v>
      </c>
      <c r="U14" s="108"/>
      <c r="V14" s="109"/>
    </row>
    <row r="15" spans="1:22" ht="84" customHeight="1" x14ac:dyDescent="0.25">
      <c r="A15" s="36"/>
      <c r="B15" s="155">
        <v>9</v>
      </c>
      <c r="C15" s="156" t="s">
        <v>75</v>
      </c>
      <c r="D15" s="157">
        <v>3</v>
      </c>
      <c r="E15" s="158" t="s">
        <v>33</v>
      </c>
      <c r="F15" s="159" t="s">
        <v>76</v>
      </c>
      <c r="G15" s="222"/>
      <c r="H15" s="160" t="s">
        <v>37</v>
      </c>
      <c r="I15" s="161" t="s">
        <v>43</v>
      </c>
      <c r="J15" s="80" t="s">
        <v>37</v>
      </c>
      <c r="K15" s="131"/>
      <c r="L15" s="162"/>
      <c r="M15" s="163" t="s">
        <v>72</v>
      </c>
      <c r="N15" s="163" t="s">
        <v>73</v>
      </c>
      <c r="O15" s="84" t="s">
        <v>44</v>
      </c>
      <c r="P15" s="164">
        <f>D15*Q15</f>
        <v>1650</v>
      </c>
      <c r="Q15" s="165">
        <v>550</v>
      </c>
      <c r="R15" s="231"/>
      <c r="S15" s="166">
        <f>D15*R15</f>
        <v>0</v>
      </c>
      <c r="T15" s="167" t="str">
        <f t="shared" ref="T15:T21" si="5">IF(ISNUMBER(R15), IF(R15&gt;Q15,"NEVYHOVUJE","VYHOVUJE")," ")</f>
        <v xml:space="preserve"> </v>
      </c>
      <c r="U15" s="89"/>
      <c r="V15" s="168" t="s">
        <v>12</v>
      </c>
    </row>
    <row r="16" spans="1:22" ht="123.75" customHeight="1" x14ac:dyDescent="0.25">
      <c r="A16" s="36"/>
      <c r="B16" s="91">
        <v>10</v>
      </c>
      <c r="C16" s="92" t="s">
        <v>70</v>
      </c>
      <c r="D16" s="93">
        <v>1</v>
      </c>
      <c r="E16" s="94" t="s">
        <v>33</v>
      </c>
      <c r="F16" s="169" t="s">
        <v>77</v>
      </c>
      <c r="G16" s="218"/>
      <c r="H16" s="96" t="s">
        <v>37</v>
      </c>
      <c r="I16" s="170"/>
      <c r="J16" s="98"/>
      <c r="K16" s="99"/>
      <c r="L16" s="171" t="s">
        <v>74</v>
      </c>
      <c r="M16" s="102"/>
      <c r="N16" s="102"/>
      <c r="O16" s="103"/>
      <c r="P16" s="104">
        <f>D16*Q16</f>
        <v>1280</v>
      </c>
      <c r="Q16" s="105">
        <v>1280</v>
      </c>
      <c r="R16" s="227"/>
      <c r="S16" s="106">
        <f>D16*R16</f>
        <v>0</v>
      </c>
      <c r="T16" s="107" t="str">
        <f t="shared" si="5"/>
        <v xml:space="preserve"> </v>
      </c>
      <c r="U16" s="108"/>
      <c r="V16" s="172" t="s">
        <v>13</v>
      </c>
    </row>
    <row r="17" spans="1:22" ht="27.75" customHeight="1" x14ac:dyDescent="0.25">
      <c r="A17" s="36"/>
      <c r="B17" s="91">
        <v>11</v>
      </c>
      <c r="C17" s="173" t="s">
        <v>78</v>
      </c>
      <c r="D17" s="93">
        <v>5</v>
      </c>
      <c r="E17" s="94" t="s">
        <v>33</v>
      </c>
      <c r="F17" s="169" t="s">
        <v>82</v>
      </c>
      <c r="G17" s="218"/>
      <c r="H17" s="96" t="s">
        <v>37</v>
      </c>
      <c r="I17" s="170"/>
      <c r="J17" s="98"/>
      <c r="K17" s="99"/>
      <c r="L17" s="142"/>
      <c r="M17" s="102"/>
      <c r="N17" s="102"/>
      <c r="O17" s="103"/>
      <c r="P17" s="104">
        <f>D17*Q17</f>
        <v>650</v>
      </c>
      <c r="Q17" s="105">
        <v>130</v>
      </c>
      <c r="R17" s="227"/>
      <c r="S17" s="106">
        <f>D17*R17</f>
        <v>0</v>
      </c>
      <c r="T17" s="107" t="str">
        <f t="shared" si="5"/>
        <v xml:space="preserve"> </v>
      </c>
      <c r="U17" s="108"/>
      <c r="V17" s="144" t="s">
        <v>17</v>
      </c>
    </row>
    <row r="18" spans="1:22" ht="27.75" customHeight="1" x14ac:dyDescent="0.25">
      <c r="A18" s="36"/>
      <c r="B18" s="91">
        <v>12</v>
      </c>
      <c r="C18" s="173" t="s">
        <v>79</v>
      </c>
      <c r="D18" s="93">
        <v>10</v>
      </c>
      <c r="E18" s="94" t="s">
        <v>33</v>
      </c>
      <c r="F18" s="169" t="s">
        <v>83</v>
      </c>
      <c r="G18" s="218"/>
      <c r="H18" s="96" t="s">
        <v>37</v>
      </c>
      <c r="I18" s="170"/>
      <c r="J18" s="98"/>
      <c r="K18" s="99"/>
      <c r="L18" s="100"/>
      <c r="M18" s="102"/>
      <c r="N18" s="102"/>
      <c r="O18" s="103"/>
      <c r="P18" s="104">
        <f>D18*Q18</f>
        <v>1000</v>
      </c>
      <c r="Q18" s="105">
        <v>100</v>
      </c>
      <c r="R18" s="227"/>
      <c r="S18" s="106">
        <f>D18*R18</f>
        <v>0</v>
      </c>
      <c r="T18" s="107" t="str">
        <f t="shared" si="5"/>
        <v xml:space="preserve"> </v>
      </c>
      <c r="U18" s="108"/>
      <c r="V18" s="109"/>
    </row>
    <row r="19" spans="1:22" ht="27.75" customHeight="1" x14ac:dyDescent="0.25">
      <c r="A19" s="36"/>
      <c r="B19" s="91">
        <v>13</v>
      </c>
      <c r="C19" s="173" t="s">
        <v>80</v>
      </c>
      <c r="D19" s="93">
        <v>12</v>
      </c>
      <c r="E19" s="94" t="s">
        <v>33</v>
      </c>
      <c r="F19" s="169" t="s">
        <v>84</v>
      </c>
      <c r="G19" s="218"/>
      <c r="H19" s="96" t="s">
        <v>37</v>
      </c>
      <c r="I19" s="170"/>
      <c r="J19" s="98"/>
      <c r="K19" s="99"/>
      <c r="L19" s="100"/>
      <c r="M19" s="102"/>
      <c r="N19" s="102"/>
      <c r="O19" s="103"/>
      <c r="P19" s="104">
        <f>D19*Q19</f>
        <v>960</v>
      </c>
      <c r="Q19" s="105">
        <v>80</v>
      </c>
      <c r="R19" s="227"/>
      <c r="S19" s="106">
        <f>D19*R19</f>
        <v>0</v>
      </c>
      <c r="T19" s="107" t="str">
        <f t="shared" si="5"/>
        <v xml:space="preserve"> </v>
      </c>
      <c r="U19" s="108"/>
      <c r="V19" s="109"/>
    </row>
    <row r="20" spans="1:22" ht="27.75" customHeight="1" x14ac:dyDescent="0.25">
      <c r="A20" s="36"/>
      <c r="B20" s="91">
        <v>14</v>
      </c>
      <c r="C20" s="173" t="s">
        <v>81</v>
      </c>
      <c r="D20" s="93">
        <v>12</v>
      </c>
      <c r="E20" s="94" t="s">
        <v>33</v>
      </c>
      <c r="F20" s="169" t="s">
        <v>85</v>
      </c>
      <c r="G20" s="218"/>
      <c r="H20" s="96" t="s">
        <v>37</v>
      </c>
      <c r="I20" s="170"/>
      <c r="J20" s="98"/>
      <c r="K20" s="99"/>
      <c r="L20" s="100"/>
      <c r="M20" s="102"/>
      <c r="N20" s="102"/>
      <c r="O20" s="103"/>
      <c r="P20" s="104">
        <f>D20*Q20</f>
        <v>780</v>
      </c>
      <c r="Q20" s="105">
        <v>65</v>
      </c>
      <c r="R20" s="227"/>
      <c r="S20" s="106">
        <f>D20*R20</f>
        <v>0</v>
      </c>
      <c r="T20" s="107" t="str">
        <f t="shared" si="5"/>
        <v xml:space="preserve"> </v>
      </c>
      <c r="U20" s="108"/>
      <c r="V20" s="174"/>
    </row>
    <row r="21" spans="1:22" ht="27.75" customHeight="1" thickBot="1" x14ac:dyDescent="0.3">
      <c r="A21" s="36"/>
      <c r="B21" s="175">
        <v>15</v>
      </c>
      <c r="C21" s="176" t="s">
        <v>71</v>
      </c>
      <c r="D21" s="177">
        <v>5</v>
      </c>
      <c r="E21" s="178" t="s">
        <v>33</v>
      </c>
      <c r="F21" s="179" t="s">
        <v>86</v>
      </c>
      <c r="G21" s="223"/>
      <c r="H21" s="180" t="s">
        <v>37</v>
      </c>
      <c r="I21" s="181"/>
      <c r="J21" s="182"/>
      <c r="K21" s="183"/>
      <c r="L21" s="184"/>
      <c r="M21" s="185"/>
      <c r="N21" s="185"/>
      <c r="O21" s="186"/>
      <c r="P21" s="187">
        <f>D21*Q21</f>
        <v>510</v>
      </c>
      <c r="Q21" s="188">
        <v>102</v>
      </c>
      <c r="R21" s="232"/>
      <c r="S21" s="189">
        <f>D21*R21</f>
        <v>0</v>
      </c>
      <c r="T21" s="190" t="str">
        <f t="shared" si="5"/>
        <v xml:space="preserve"> </v>
      </c>
      <c r="U21" s="191"/>
      <c r="V21" s="192" t="s">
        <v>16</v>
      </c>
    </row>
    <row r="22" spans="1:22" ht="17.45" customHeight="1" thickTop="1" thickBot="1" x14ac:dyDescent="0.3">
      <c r="C22" s="1"/>
      <c r="D22" s="1"/>
      <c r="E22" s="1"/>
      <c r="F22" s="1"/>
      <c r="G22" s="1"/>
      <c r="H22" s="1"/>
      <c r="I22" s="1"/>
      <c r="J22" s="1"/>
      <c r="N22" s="1"/>
      <c r="O22" s="1"/>
      <c r="P22" s="1"/>
    </row>
    <row r="23" spans="1:22" ht="51.75" customHeight="1" thickTop="1" thickBot="1" x14ac:dyDescent="0.3">
      <c r="B23" s="193" t="s">
        <v>32</v>
      </c>
      <c r="C23" s="193"/>
      <c r="D23" s="193"/>
      <c r="E23" s="193"/>
      <c r="F23" s="193"/>
      <c r="G23" s="193"/>
      <c r="H23" s="194"/>
      <c r="I23" s="194"/>
      <c r="J23" s="195"/>
      <c r="K23" s="195"/>
      <c r="L23" s="27"/>
      <c r="M23" s="27"/>
      <c r="N23" s="27"/>
      <c r="O23" s="196"/>
      <c r="P23" s="196"/>
      <c r="Q23" s="197" t="s">
        <v>9</v>
      </c>
      <c r="R23" s="198" t="s">
        <v>10</v>
      </c>
      <c r="S23" s="199"/>
      <c r="T23" s="200"/>
      <c r="U23" s="201"/>
      <c r="V23" s="202"/>
    </row>
    <row r="24" spans="1:22" ht="50.45" customHeight="1" thickTop="1" thickBot="1" x14ac:dyDescent="0.3">
      <c r="B24" s="203" t="s">
        <v>31</v>
      </c>
      <c r="C24" s="203"/>
      <c r="D24" s="203"/>
      <c r="E24" s="203"/>
      <c r="F24" s="203"/>
      <c r="G24" s="203"/>
      <c r="H24" s="203"/>
      <c r="I24" s="204"/>
      <c r="L24" s="7"/>
      <c r="M24" s="7"/>
      <c r="N24" s="7"/>
      <c r="O24" s="205"/>
      <c r="P24" s="205"/>
      <c r="Q24" s="206">
        <f>SUM(P7:P21)</f>
        <v>61330</v>
      </c>
      <c r="R24" s="207">
        <f>SUM(S7:S21)</f>
        <v>0</v>
      </c>
      <c r="S24" s="208"/>
      <c r="T24" s="209"/>
    </row>
    <row r="25" spans="1:22" ht="15.75" thickTop="1" x14ac:dyDescent="0.25">
      <c r="B25" s="210" t="s">
        <v>35</v>
      </c>
      <c r="C25" s="210"/>
      <c r="D25" s="210"/>
      <c r="E25" s="210"/>
      <c r="F25" s="210"/>
      <c r="G25" s="210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211"/>
      <c r="C26" s="211"/>
      <c r="D26" s="211"/>
      <c r="E26" s="211"/>
      <c r="F26" s="21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211"/>
      <c r="C27" s="211"/>
      <c r="D27" s="211"/>
      <c r="E27" s="211"/>
      <c r="F27" s="21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211"/>
      <c r="C28" s="211"/>
      <c r="D28" s="211"/>
      <c r="E28" s="211"/>
      <c r="F28" s="21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95"/>
      <c r="D29" s="212"/>
      <c r="E29" s="195"/>
      <c r="F29" s="19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H30" s="214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95"/>
      <c r="D31" s="212"/>
      <c r="E31" s="195"/>
      <c r="F31" s="19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95"/>
      <c r="D32" s="212"/>
      <c r="E32" s="195"/>
      <c r="F32" s="19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95"/>
      <c r="D33" s="212"/>
      <c r="E33" s="195"/>
      <c r="F33" s="19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95"/>
      <c r="D34" s="212"/>
      <c r="E34" s="195"/>
      <c r="F34" s="19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95"/>
      <c r="D35" s="212"/>
      <c r="E35" s="195"/>
      <c r="F35" s="19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95"/>
      <c r="D36" s="212"/>
      <c r="E36" s="195"/>
      <c r="F36" s="19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95"/>
      <c r="D37" s="212"/>
      <c r="E37" s="195"/>
      <c r="F37" s="19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95"/>
      <c r="D38" s="212"/>
      <c r="E38" s="195"/>
      <c r="F38" s="19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95"/>
      <c r="D39" s="212"/>
      <c r="E39" s="195"/>
      <c r="F39" s="19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95"/>
      <c r="D40" s="212"/>
      <c r="E40" s="195"/>
      <c r="F40" s="19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95"/>
      <c r="D41" s="212"/>
      <c r="E41" s="195"/>
      <c r="F41" s="19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95"/>
      <c r="D42" s="212"/>
      <c r="E42" s="195"/>
      <c r="F42" s="19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95"/>
      <c r="D43" s="212"/>
      <c r="E43" s="195"/>
      <c r="F43" s="19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95"/>
      <c r="D44" s="212"/>
      <c r="E44" s="195"/>
      <c r="F44" s="19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95"/>
      <c r="D45" s="212"/>
      <c r="E45" s="195"/>
      <c r="F45" s="19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95"/>
      <c r="D46" s="212"/>
      <c r="E46" s="195"/>
      <c r="F46" s="19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95"/>
      <c r="D47" s="212"/>
      <c r="E47" s="195"/>
      <c r="F47" s="19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95"/>
      <c r="D48" s="212"/>
      <c r="E48" s="195"/>
      <c r="F48" s="19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95"/>
      <c r="D49" s="212"/>
      <c r="E49" s="195"/>
      <c r="F49" s="19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95"/>
      <c r="D50" s="212"/>
      <c r="E50" s="195"/>
      <c r="F50" s="19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95"/>
      <c r="D51" s="212"/>
      <c r="E51" s="195"/>
      <c r="F51" s="19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95"/>
      <c r="D52" s="212"/>
      <c r="E52" s="195"/>
      <c r="F52" s="19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95"/>
      <c r="D53" s="212"/>
      <c r="E53" s="195"/>
      <c r="F53" s="19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95"/>
      <c r="D54" s="212"/>
      <c r="E54" s="195"/>
      <c r="F54" s="19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95"/>
      <c r="D55" s="212"/>
      <c r="E55" s="195"/>
      <c r="F55" s="19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95"/>
      <c r="D56" s="212"/>
      <c r="E56" s="195"/>
      <c r="F56" s="19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95"/>
      <c r="D57" s="212"/>
      <c r="E57" s="195"/>
      <c r="F57" s="19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95"/>
      <c r="D58" s="212"/>
      <c r="E58" s="195"/>
      <c r="F58" s="19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95"/>
      <c r="D59" s="212"/>
      <c r="E59" s="195"/>
      <c r="F59" s="19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95"/>
      <c r="D60" s="212"/>
      <c r="E60" s="195"/>
      <c r="F60" s="19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95"/>
      <c r="D61" s="212"/>
      <c r="E61" s="195"/>
      <c r="F61" s="19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95"/>
      <c r="D62" s="212"/>
      <c r="E62" s="195"/>
      <c r="F62" s="19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95"/>
      <c r="D63" s="212"/>
      <c r="E63" s="195"/>
      <c r="F63" s="19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95"/>
      <c r="D64" s="212"/>
      <c r="E64" s="195"/>
      <c r="F64" s="19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95"/>
      <c r="D65" s="212"/>
      <c r="E65" s="195"/>
      <c r="F65" s="19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95"/>
      <c r="D66" s="212"/>
      <c r="E66" s="195"/>
      <c r="F66" s="19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95"/>
      <c r="D67" s="212"/>
      <c r="E67" s="195"/>
      <c r="F67" s="19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95"/>
      <c r="D68" s="212"/>
      <c r="E68" s="195"/>
      <c r="F68" s="19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95"/>
      <c r="D69" s="212"/>
      <c r="E69" s="195"/>
      <c r="F69" s="19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95"/>
      <c r="D70" s="212"/>
      <c r="E70" s="195"/>
      <c r="F70" s="19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95"/>
      <c r="D71" s="212"/>
      <c r="E71" s="195"/>
      <c r="F71" s="19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95"/>
      <c r="D72" s="212"/>
      <c r="E72" s="195"/>
      <c r="F72" s="19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95"/>
      <c r="D73" s="212"/>
      <c r="E73" s="195"/>
      <c r="F73" s="19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95"/>
      <c r="D74" s="212"/>
      <c r="E74" s="195"/>
      <c r="F74" s="19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95"/>
      <c r="D75" s="212"/>
      <c r="E75" s="195"/>
      <c r="F75" s="19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95"/>
      <c r="D76" s="212"/>
      <c r="E76" s="195"/>
      <c r="F76" s="19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95"/>
      <c r="D77" s="212"/>
      <c r="E77" s="195"/>
      <c r="F77" s="19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95"/>
      <c r="D78" s="212"/>
      <c r="E78" s="195"/>
      <c r="F78" s="19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95"/>
      <c r="D79" s="212"/>
      <c r="E79" s="195"/>
      <c r="F79" s="19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95"/>
      <c r="D80" s="212"/>
      <c r="E80" s="195"/>
      <c r="F80" s="19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95"/>
      <c r="D81" s="212"/>
      <c r="E81" s="195"/>
      <c r="F81" s="19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95"/>
      <c r="D82" s="212"/>
      <c r="E82" s="195"/>
      <c r="F82" s="19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95"/>
      <c r="D83" s="212"/>
      <c r="E83" s="195"/>
      <c r="F83" s="19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95"/>
      <c r="D84" s="212"/>
      <c r="E84" s="195"/>
      <c r="F84" s="19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95"/>
      <c r="D85" s="212"/>
      <c r="E85" s="195"/>
      <c r="F85" s="19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95"/>
      <c r="D86" s="212"/>
      <c r="E86" s="195"/>
      <c r="F86" s="19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95"/>
      <c r="D87" s="212"/>
      <c r="E87" s="195"/>
      <c r="F87" s="19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95"/>
      <c r="D88" s="212"/>
      <c r="E88" s="195"/>
      <c r="F88" s="19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95"/>
      <c r="D89" s="212"/>
      <c r="E89" s="195"/>
      <c r="F89" s="19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95"/>
      <c r="D90" s="212"/>
      <c r="E90" s="195"/>
      <c r="F90" s="19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95"/>
      <c r="D91" s="212"/>
      <c r="E91" s="195"/>
      <c r="F91" s="19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95"/>
      <c r="D92" s="212"/>
      <c r="E92" s="195"/>
      <c r="F92" s="19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95"/>
      <c r="D93" s="212"/>
      <c r="E93" s="195"/>
      <c r="F93" s="19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95"/>
      <c r="D94" s="212"/>
      <c r="E94" s="195"/>
      <c r="F94" s="19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95"/>
      <c r="D95" s="212"/>
      <c r="E95" s="195"/>
      <c r="F95" s="19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95"/>
      <c r="D96" s="212"/>
      <c r="E96" s="195"/>
      <c r="F96" s="19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95"/>
      <c r="D97" s="212"/>
      <c r="E97" s="195"/>
      <c r="F97" s="19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95"/>
      <c r="D98" s="212"/>
      <c r="E98" s="195"/>
      <c r="F98" s="19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95"/>
      <c r="D99" s="212"/>
      <c r="E99" s="195"/>
      <c r="F99" s="19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95"/>
      <c r="D100" s="212"/>
      <c r="E100" s="195"/>
      <c r="F100" s="19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95"/>
      <c r="D101" s="212"/>
      <c r="E101" s="195"/>
      <c r="F101" s="19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95"/>
      <c r="D102" s="212"/>
      <c r="E102" s="195"/>
      <c r="F102" s="19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95"/>
      <c r="D103" s="212"/>
      <c r="E103" s="195"/>
      <c r="F103" s="19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95"/>
      <c r="D104" s="212"/>
      <c r="E104" s="195"/>
      <c r="F104" s="195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95"/>
      <c r="D105" s="212"/>
      <c r="E105" s="195"/>
      <c r="F105" s="195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95"/>
      <c r="D106" s="212"/>
      <c r="E106" s="195"/>
      <c r="F106" s="195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95"/>
      <c r="D107" s="212"/>
      <c r="E107" s="195"/>
      <c r="F107" s="195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95"/>
      <c r="D108" s="212"/>
      <c r="E108" s="195"/>
      <c r="F108" s="195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95"/>
      <c r="D109" s="212"/>
      <c r="E109" s="195"/>
      <c r="F109" s="195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95"/>
      <c r="D110" s="212"/>
      <c r="E110" s="195"/>
      <c r="F110" s="195"/>
      <c r="G110" s="16"/>
      <c r="H110" s="16"/>
      <c r="I110" s="11"/>
      <c r="J110" s="11"/>
      <c r="K110" s="11"/>
      <c r="L110" s="11"/>
      <c r="M110" s="11"/>
      <c r="N110" s="17"/>
      <c r="O110" s="17"/>
      <c r="P110" s="17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</sheetData>
  <sheetProtection algorithmName="SHA-512" hashValue="ta9cQHTJO9AINowVASBtpv2Q3RHcRH3Gp1WUpWLmyxC2VuKRmr4QVRnTlgAKQriFw2HfSYXbumrrvrOBUn0hlg==" saltValue="d9zTbxTpmi47ZNNhv4YfLA==" spinCount="100000" sheet="1" objects="1" scenarios="1"/>
  <mergeCells count="34">
    <mergeCell ref="V17:V20"/>
    <mergeCell ref="M15:M21"/>
    <mergeCell ref="N15:N21"/>
    <mergeCell ref="I15:I21"/>
    <mergeCell ref="J15:J21"/>
    <mergeCell ref="K15:K21"/>
    <mergeCell ref="O15:O21"/>
    <mergeCell ref="U15:U21"/>
    <mergeCell ref="L17:L21"/>
    <mergeCell ref="V9:V11"/>
    <mergeCell ref="B1:D1"/>
    <mergeCell ref="G5:H5"/>
    <mergeCell ref="I9:I11"/>
    <mergeCell ref="J9:J11"/>
    <mergeCell ref="K9:K11"/>
    <mergeCell ref="O9:O11"/>
    <mergeCell ref="U9:U11"/>
    <mergeCell ref="M9:M11"/>
    <mergeCell ref="N9:N11"/>
    <mergeCell ref="L9:L11"/>
    <mergeCell ref="B25:G25"/>
    <mergeCell ref="R24:T24"/>
    <mergeCell ref="R23:T23"/>
    <mergeCell ref="B23:G23"/>
    <mergeCell ref="B24:H24"/>
    <mergeCell ref="I12:I14"/>
    <mergeCell ref="J12:J14"/>
    <mergeCell ref="K12:K14"/>
    <mergeCell ref="O12:O14"/>
    <mergeCell ref="M12:M14"/>
    <mergeCell ref="N12:N14"/>
    <mergeCell ref="U12:U14"/>
    <mergeCell ref="V13:V14"/>
    <mergeCell ref="L13:L14"/>
  </mergeCells>
  <conditionalFormatting sqref="G7:H21 R7:R2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1">
    <cfRule type="notContainsBlanks" dxfId="2" priority="78">
      <formula>LEN(TRIM(G7))&gt;0</formula>
    </cfRule>
  </conditionalFormatting>
  <conditionalFormatting sqref="T7:T2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21" xr:uid="{349A6282-9232-40B5-B155-0C95E3B5B228}">
      <formula1>"ks,bal,sada,m,"</formula1>
    </dataValidation>
    <dataValidation type="list" allowBlank="1" showInputMessage="1" showErrorMessage="1" sqref="J7:J9 J12 J15" xr:uid="{48B94206-EA09-4AFD-A5BF-F09088D4518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1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V7:V9 V12:V13 V15 V16 V17 V21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2024-10-18T10:26:26Z</cp:lastPrinted>
  <dcterms:created xsi:type="dcterms:W3CDTF">2014-03-05T12:43:32Z</dcterms:created>
  <dcterms:modified xsi:type="dcterms:W3CDTF">2024-10-25T11:19:28Z</dcterms:modified>
</cp:coreProperties>
</file>